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s="1"/>
  <c r="F30" i="1" l="1"/>
  <c r="H32" i="1" l="1"/>
  <c r="H31" i="1"/>
  <c r="H29" i="1"/>
  <c r="H35" i="1" l="1"/>
  <c r="H45" i="1" l="1"/>
  <c r="H39" i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<sst xmlns="http://schemas.openxmlformats.org/spreadsheetml/2006/main" count="177" uniqueCount="105">
  <si>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</si>
  <si>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</si>
  <si>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</si>
  <si>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</si>
  <si>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</si>
  <si>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</si>
  <si>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</si>
  <si>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</si>
  <si>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</si>
  <si>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</si>
  <si>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</si>
  <si>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</si>
  <si>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</si>
  <si>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</si>
  <si>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</si>
  <si>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</si>
  <si>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</si>
  <si>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</si>
  <si>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</si>
  <si>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</si>
  <si>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</si>
  <si>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</si>
  <si>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</si>
  <si>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</si>
  <si>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</si>
  <si>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</si>
  <si>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</si>
  <si>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</si>
  <si>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</si>
  <si>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</si>
  <si>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</si>
  <si>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</si>
  <si>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</si>
  <si>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</si>
  <si>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</si>
  <si>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</si>
  <si>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</si>
  <si>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</si>
  <si>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</si>
  <si>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</si>
  <si>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</si>
  <si>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</si>
  <si>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</si>
  <si>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</si>
  <si>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</si>
  <si>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</si>
  <si>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</si>
  <si>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</si>
  <si>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</si>
  <si>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</si>
  <si>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</si>
  <si>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</si>
  <si>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</si>
  <si>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</si>
  <si>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</si>
  <si>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</si>
  <si>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</si>
  <si>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</si>
  <si>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</si>
  <si>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</si>
  <si>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</si>
  <si>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</si>
  <si>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</si>
  <si>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</si>
  <si>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</si>
  <si>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</si>
  <si>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</si>
  <si>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</si>
  <si>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</si>
  <si>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</si>
  <si>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</si>
  <si>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</si>
  <si>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</si>
  <si>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</si>
  <si>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</si>
  <si>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</si>
  <si>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</si>
  <si>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</si>
  <si>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</si>
  <si>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</si>
  <si>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</si>
  <si>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</si>
  <si>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об материально-техническом обеспечении предоставляемых услуг организацией.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</si>
  <si>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</si>
  <si>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</si>
  <si>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</si>
  <si>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</si>
  <si>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</si>
  <si>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</si>
  <si>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</si>
  <si>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</si>
  <si>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</si>
  <si>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</si>
  <si>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</si>
  <si>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</si>
  <si>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</si>
  <si>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</si>
  <si>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</si>
  <si>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</si>
  <si>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</si>
  <si>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</si>
  <si>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</si>
  <si>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</si>
  <si>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</si>
  <si>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t>муниципальное бюджетное дошкольное образовательное учреждение «Детский сад поселка Каменский Красноармейского района Саратовской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</si>
</sst>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55" zoomScale="80" zoomScaleNormal="80" workbookViewId="0">
      <selection activeCell="K6" sqref="K6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103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83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96</v>
      </c>
      <c r="D6" s="4" t="s">
        <v>84</v>
      </c>
      <c r="E6" s="4" t="s">
        <v>4</v>
      </c>
      <c r="F6" s="4" t="s">
        <v>95</v>
      </c>
      <c r="G6" s="4" t="s">
        <v>97</v>
      </c>
      <c r="H6" s="4" t="s">
        <v>87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70</v>
      </c>
      <c r="G8" s="7"/>
      <c r="H8" s="15">
        <f>SUM(H9,H15)</f>
        <v>21</v>
      </c>
      <c r="I8" s="8"/>
    </row>
    <row r="9" spans="1:12" ht="105.75" thickBot="1" x14ac:dyDescent="0.3">
      <c r="A9" s="9" t="s">
        <v>11</v>
      </c>
      <c r="B9" s="20" t="s">
        <v>88</v>
      </c>
      <c r="C9" s="7">
        <v>15</v>
      </c>
      <c r="D9" s="7" t="s">
        <v>75</v>
      </c>
      <c r="E9" s="7" t="s">
        <v>12</v>
      </c>
      <c r="F9" s="8">
        <f>H9/C9*100</f>
        <v>60</v>
      </c>
      <c r="G9" s="7"/>
      <c r="H9" s="8">
        <f>SUM(H10:H14)</f>
        <v>9</v>
      </c>
      <c r="I9" s="8"/>
    </row>
    <row r="10" spans="1:12" ht="16.5" thickBot="1" x14ac:dyDescent="0.3">
      <c r="A10" s="9"/>
      <c r="B10" s="30" t="s">
        <v>98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99</v>
      </c>
      <c r="C11" s="7">
        <v>3</v>
      </c>
      <c r="D11" s="7" t="s">
        <v>13</v>
      </c>
      <c r="E11" s="7" t="s">
        <v>13</v>
      </c>
      <c r="F11" s="8"/>
      <c r="G11" s="7"/>
      <c r="H11" s="8">
        <v>0</v>
      </c>
      <c r="I11" s="8"/>
    </row>
    <row r="12" spans="1:12" ht="16.5" thickBot="1" x14ac:dyDescent="0.3">
      <c r="A12" s="9"/>
      <c r="B12" s="30" t="s">
        <v>100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101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102</v>
      </c>
      <c r="C14" s="7">
        <v>3</v>
      </c>
      <c r="D14" s="7" t="s">
        <v>13</v>
      </c>
      <c r="E14" s="7" t="s">
        <v>13</v>
      </c>
      <c r="F14" s="8"/>
      <c r="G14" s="7"/>
      <c r="H14" s="8">
        <v>0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80</v>
      </c>
      <c r="G15" s="7"/>
      <c r="H15" s="8">
        <f>SUM(H16:H28)</f>
        <v>12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2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1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82</v>
      </c>
      <c r="C25" s="29">
        <v>1</v>
      </c>
      <c r="D25" s="7" t="s">
        <v>13</v>
      </c>
      <c r="E25" s="7" t="s">
        <v>17</v>
      </c>
      <c r="F25" s="7"/>
      <c r="G25" s="7"/>
      <c r="H25" s="24">
        <v>0</v>
      </c>
      <c r="I25" s="8"/>
    </row>
    <row r="26" spans="1:9" ht="30.75" thickBot="1" x14ac:dyDescent="0.3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1</v>
      </c>
      <c r="I28" s="8"/>
    </row>
    <row r="29" spans="1:9" ht="221.25" thickBot="1" x14ac:dyDescent="0.3">
      <c r="A29" s="6" t="s">
        <v>24</v>
      </c>
      <c r="B29" s="20" t="s">
        <v>94</v>
      </c>
      <c r="C29" s="13">
        <v>30</v>
      </c>
      <c r="D29" s="7" t="s">
        <v>75</v>
      </c>
      <c r="E29" s="11" t="s">
        <v>17</v>
      </c>
      <c r="F29" s="7">
        <v>90</v>
      </c>
      <c r="G29" s="11"/>
      <c r="H29" s="15">
        <f>F29/100*C29</f>
        <v>27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93</v>
      </c>
      <c r="F30" s="7">
        <f>(F31+F32)/2</f>
        <v>89.45</v>
      </c>
      <c r="G30" s="11"/>
      <c r="H30" s="27">
        <f>F30*0.4</f>
        <v>35.78</v>
      </c>
      <c r="I30" s="10"/>
    </row>
    <row r="31" spans="1:9" ht="48" thickBot="1" x14ac:dyDescent="0.3">
      <c r="A31" s="9" t="s">
        <v>89</v>
      </c>
      <c r="B31" s="20" t="s">
        <v>91</v>
      </c>
      <c r="C31" s="13">
        <v>20</v>
      </c>
      <c r="D31" s="7" t="s">
        <v>74</v>
      </c>
      <c r="E31" s="7" t="s">
        <v>93</v>
      </c>
      <c r="F31" s="7">
        <v>90</v>
      </c>
      <c r="G31" s="7">
        <v>9</v>
      </c>
      <c r="H31" s="15">
        <f>F31*0.2</f>
        <v>18</v>
      </c>
      <c r="I31" s="10"/>
    </row>
    <row r="32" spans="1:9" ht="48" thickBot="1" x14ac:dyDescent="0.3">
      <c r="A32" s="9" t="s">
        <v>90</v>
      </c>
      <c r="B32" s="20" t="s">
        <v>92</v>
      </c>
      <c r="C32" s="13">
        <v>20</v>
      </c>
      <c r="D32" s="7" t="s">
        <v>74</v>
      </c>
      <c r="E32" s="7" t="s">
        <v>93</v>
      </c>
      <c r="F32" s="7">
        <v>88.9</v>
      </c>
      <c r="G32" s="7">
        <v>8</v>
      </c>
      <c r="H32" s="15">
        <f>F32*0.2</f>
        <v>17.78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83.78</v>
      </c>
      <c r="G33" s="11"/>
      <c r="H33" s="26">
        <f>SUM(H30,H29,H8)</f>
        <v>83.78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85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15">
        <v>100</v>
      </c>
      <c r="G36" s="8">
        <v>11</v>
      </c>
      <c r="H36" s="27">
        <f>F36*0.5</f>
        <v>50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100</v>
      </c>
      <c r="G37" s="11"/>
      <c r="H37" s="25">
        <f>SUM(H36,H35)</f>
        <v>100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0</v>
      </c>
      <c r="G39" s="8"/>
      <c r="H39" s="8">
        <f>SUM(H40:H44)</f>
        <v>0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0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0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0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86</v>
      </c>
      <c r="C45" s="15">
        <v>40</v>
      </c>
      <c r="D45" s="8" t="s">
        <v>75</v>
      </c>
      <c r="E45" s="8" t="s">
        <v>12</v>
      </c>
      <c r="F45" s="8">
        <v>60</v>
      </c>
      <c r="G45" s="8"/>
      <c r="H45" s="15">
        <f>F45*0.4</f>
        <v>24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0</v>
      </c>
      <c r="G46" s="8">
        <v>0</v>
      </c>
      <c r="H46" s="27">
        <f>F46*0.3</f>
        <v>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24</v>
      </c>
      <c r="G47" s="7"/>
      <c r="H47" s="25">
        <f>H46+H45+H39</f>
        <v>24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100</v>
      </c>
      <c r="G49" s="8">
        <v>11</v>
      </c>
      <c r="H49" s="27">
        <f>F49*C49/100</f>
        <v>40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100</v>
      </c>
      <c r="G50" s="8">
        <v>11</v>
      </c>
      <c r="H50" s="27">
        <f>F50*C50/100</f>
        <v>40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10</v>
      </c>
      <c r="H51" s="27">
        <f>F51*C51/100</f>
        <v>20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100</v>
      </c>
      <c r="G52" s="7"/>
      <c r="H52" s="25">
        <f>SUM(H49:H51)</f>
        <v>100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100</v>
      </c>
      <c r="G54" s="8">
        <v>11</v>
      </c>
      <c r="H54" s="27">
        <f>F54*C54/100</f>
        <v>30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100</v>
      </c>
      <c r="G55" s="8">
        <v>11</v>
      </c>
      <c r="H55" s="27">
        <f>F55*C55/100</f>
        <v>20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11</v>
      </c>
      <c r="H56" s="27">
        <f>F56*C56/100</f>
        <v>50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100</v>
      </c>
      <c r="G57" s="7"/>
      <c r="H57" s="25">
        <f>SUM(H54:H56)</f>
        <v>100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81.555999999999997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scale="5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user</cp:lastModifiedBy>
  <cp:lastPrinted>2020-10-19T06:42:18Z</cp:lastPrinted>
  <dcterms:created xsi:type="dcterms:W3CDTF">2018-10-12T07:58:12Z</dcterms:created>
  <dcterms:modified xsi:type="dcterms:W3CDTF">2020-10-19T06:42:51Z</dcterms:modified>
</cp:coreProperties>
</file>